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13. APT 2019-2020\"/>
    </mc:Choice>
  </mc:AlternateContent>
  <bookViews>
    <workbookView xWindow="0" yWindow="0" windowWidth="28800" windowHeight="14100"/>
  </bookViews>
  <sheets>
    <sheet name="Enea Centrum Sp. z o.o.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I42" i="2" s="1"/>
  <c r="F34" i="2"/>
  <c r="I34" i="2" s="1"/>
  <c r="F33" i="2"/>
  <c r="I33" i="2" s="1"/>
  <c r="F32" i="2"/>
  <c r="I32" i="2" s="1"/>
  <c r="I36" i="2" l="1"/>
  <c r="I43" i="2"/>
  <c r="F12" i="2" l="1"/>
  <c r="I12" i="2" s="1"/>
  <c r="F13" i="2"/>
  <c r="I13" i="2" s="1"/>
  <c r="F14" i="2"/>
  <c r="I14" i="2" s="1"/>
  <c r="F15" i="2"/>
  <c r="I15" i="2" s="1"/>
  <c r="F16" i="2"/>
  <c r="I16" i="2" s="1"/>
  <c r="G23" i="2"/>
  <c r="G24" i="2"/>
  <c r="G22" i="2"/>
  <c r="G21" i="2"/>
  <c r="F22" i="2" l="1"/>
  <c r="I22" i="2" s="1"/>
  <c r="F23" i="2"/>
  <c r="I23" i="2" s="1"/>
  <c r="F24" i="2"/>
  <c r="I24" i="2" s="1"/>
  <c r="F21" i="2"/>
  <c r="I21" i="2" s="1"/>
  <c r="I26" i="2" l="1"/>
  <c r="I45" i="2" s="1"/>
</calcChain>
</file>

<file path=xl/sharedStrings.xml><?xml version="1.0" encoding="utf-8"?>
<sst xmlns="http://schemas.openxmlformats.org/spreadsheetml/2006/main" count="99" uniqueCount="40">
  <si>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</si>
  <si>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</si>
  <si>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</si>
  <si>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</si>
  <si>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</si>
  <si>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</si>
  <si>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Stawka za godzinę świadczenia usługi netto dla Wykonawcy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</si>
  <si>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</si>
  <si>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</si>
  <si>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</si>
  <si>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</si>
  <si>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</si>
  <si>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</si>
  <si>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</si>
  <si>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</si>
  <si>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ilość godzin w okresie 24 miesięcy  – dla wszytskich osób (iloczyn kolumna BxkolumnaCxkolumnaD)</t>
  </si>
  <si>
    <t>lp</t>
  </si>
  <si>
    <t>łączna wartosć świadczenia usługi netto dla Wykonawcy  (iloczyn kolumna E x kolumna G)</t>
  </si>
  <si>
    <t xml:space="preserve">Łączna kwota premii - prowizji dla Personelu Zleceniobiorcy </t>
  </si>
  <si>
    <t>RAZEM KOLUMNA H</t>
  </si>
  <si>
    <t>Konsultant Contact Center – czynności obsługi Klienta w Contact Center</t>
  </si>
  <si>
    <t>Starszy Konsultant Contact Center – czynności zaawansowanej obsługi Klienta w Contact Center</t>
  </si>
  <si>
    <t>Konsultant Contact Center – szkolenie wstępne w Contact Center</t>
  </si>
  <si>
    <t>Młodszy Referent ds. Obsługi Klienta w Contact Center – czynności specjalistycznej obsługi Klienta w Pionie Contact Center</t>
  </si>
  <si>
    <t>(godziny pracy od 22:00-06:00, soboty i niedziele, dni ustawowo wolne od pracy)</t>
  </si>
  <si>
    <t>Starszy Referent ds. Obsługi Klienta w Contact Center – czynności specjalistycznej obsługi Klienta w Pionie Contact Center</t>
  </si>
  <si>
    <t>Specjalista ds. obsługi posprzedażowej -  czynności wsparcia obsługi posprzedażowej</t>
  </si>
  <si>
    <t>Lider ds. obsługi posprzedażowej - zaawansowanej czynności wsparcia obsługi posprzedażowej</t>
  </si>
  <si>
    <t>Pracownik administracyjny</t>
  </si>
  <si>
    <t>Obsługa kancelarii/archiwum</t>
  </si>
  <si>
    <t>oznaczenie sprawy: 1100/AW00/ZB/KZ/2019/0000037386</t>
  </si>
  <si>
    <t>(pieczęć wykonawcy)</t>
  </si>
  <si>
    <t>Pion Obsługi Posprzedażowej i Biznesu</t>
  </si>
  <si>
    <t>Pion Cyfryzacji i Obiegu Dokumentów</t>
  </si>
  <si>
    <t>Pion Zdalnej Komunikacji z Klientem</t>
  </si>
  <si>
    <t>ŁĄCZNA CENA NETTO OFERTY DLA ZADANIA 1</t>
  </si>
  <si>
    <t>     </t>
  </si>
  <si>
    <t>miejscowość i data</t>
  </si>
  <si>
    <t>Pieczęć imienna i podpis przedstawiciela(i) Wykonawcy</t>
  </si>
  <si>
    <t>ZAŁĄCZNIK NR 1a - FORMULARZ CENOWY DLA ZADANIA 1 -  ZAPEWNIENIA OBSADY PERSONALNEJ W LATACH 2020/2021 DO JEDNOSTEK ORGANIZACYJNYCH SPÓŁEK GRUPY KAPITAŁOWEJ ENEA DLA ENEA CENTRUM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</si>
</sst>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7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/>
    <xf numFmtId="43" fontId="5" fillId="0" borderId="0" xfId="0" applyNumberFormat="1" applyFont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4" fontId="6" fillId="3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2" borderId="5" xfId="0" applyFont="1" applyFill="1" applyBorder="1"/>
    <xf numFmtId="44" fontId="3" fillId="3" borderId="4" xfId="0" applyNumberFormat="1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right" vertical="center" wrapText="1"/>
    </xf>
  </cellXfs>
  <cellStyles count="4">
    <cellStyle name="Excel Built-in Normal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8"/>
  <sheetViews>
    <sheetView tabSelected="1" workbookViewId="0">
      <selection activeCell="H12" sqref="H12"/>
    </sheetView>
  </sheetViews>
  <sheetFormatPr defaultRowHeight="11.25" x14ac:dyDescent="0.15"/>
  <cols>
    <col min="1" max="1" width="9.140625" style="3"/>
    <col min="2" max="2" width="38.7109375" style="3" customWidth="1"/>
    <col min="3" max="3" width="15" style="3" customWidth="1"/>
    <col min="4" max="4" width="11.85546875" style="3" customWidth="1"/>
    <col min="5" max="7" width="26.85546875" style="3" customWidth="1"/>
    <col min="8" max="8" width="22.7109375" style="3" customWidth="1"/>
    <col min="9" max="9" width="22" style="3" customWidth="1"/>
    <col min="10" max="12" width="13.42578125" style="30" bestFit="1" customWidth="1"/>
    <col min="13" max="102" width="9.140625" style="30"/>
    <col min="103" max="16384" width="9.140625" style="3"/>
  </cols>
  <sheetData>
    <row r="1" spans="1:12" ht="12.75" x14ac:dyDescent="0.2">
      <c r="B1" s="1" t="s">
        <v>30</v>
      </c>
      <c r="C1" s="2"/>
      <c r="D1" s="2"/>
      <c r="E1" s="2"/>
      <c r="F1" s="2"/>
      <c r="G1" s="2"/>
      <c r="H1" s="2"/>
      <c r="I1" s="2"/>
    </row>
    <row r="2" spans="1:12" ht="36.75" customHeight="1" x14ac:dyDescent="0.15">
      <c r="B2" s="49" t="s">
        <v>39</v>
      </c>
      <c r="C2" s="49"/>
      <c r="D2" s="49"/>
      <c r="E2" s="49"/>
      <c r="F2" s="49"/>
      <c r="G2" s="49"/>
      <c r="H2" s="49"/>
      <c r="I2" s="49"/>
    </row>
    <row r="3" spans="1:12" x14ac:dyDescent="0.15">
      <c r="B3" s="4"/>
      <c r="C3" s="4"/>
      <c r="D3" s="4"/>
      <c r="E3" s="4"/>
      <c r="F3" s="4"/>
      <c r="G3" s="4"/>
      <c r="H3" s="4"/>
      <c r="I3" s="4"/>
    </row>
    <row r="4" spans="1:12" ht="65.25" customHeight="1" x14ac:dyDescent="0.15">
      <c r="B4" s="5"/>
      <c r="C4" s="4"/>
      <c r="D4" s="4"/>
      <c r="E4" s="4"/>
      <c r="F4" s="4"/>
      <c r="G4" s="4"/>
      <c r="H4" s="4"/>
      <c r="I4" s="4"/>
    </row>
    <row r="5" spans="1:12" x14ac:dyDescent="0.15">
      <c r="B5" s="6" t="s">
        <v>31</v>
      </c>
      <c r="C5" s="4"/>
      <c r="D5" s="4"/>
      <c r="E5" s="4"/>
      <c r="F5" s="4"/>
      <c r="G5" s="4"/>
      <c r="H5" s="4"/>
      <c r="I5" s="4"/>
    </row>
    <row r="6" spans="1:12" x14ac:dyDescent="0.15">
      <c r="B6" s="6"/>
      <c r="C6" s="4"/>
      <c r="D6" s="4"/>
      <c r="E6" s="4"/>
      <c r="F6" s="4"/>
      <c r="G6" s="4"/>
      <c r="H6" s="4"/>
      <c r="I6" s="4"/>
    </row>
    <row r="7" spans="1:12" x14ac:dyDescent="0.15">
      <c r="B7" s="7" t="s">
        <v>34</v>
      </c>
      <c r="C7" s="8"/>
      <c r="D7" s="8"/>
      <c r="E7" s="8"/>
      <c r="F7" s="8"/>
      <c r="G7" s="8"/>
      <c r="H7" s="8"/>
      <c r="I7" s="8"/>
    </row>
    <row r="8" spans="1:12" ht="75.75" customHeight="1" x14ac:dyDescent="0.15">
      <c r="A8" s="47" t="s">
        <v>16</v>
      </c>
      <c r="B8" s="48" t="s">
        <v>0</v>
      </c>
      <c r="C8" s="46" t="s">
        <v>4</v>
      </c>
      <c r="D8" s="46" t="s">
        <v>3</v>
      </c>
      <c r="E8" s="46" t="s">
        <v>5</v>
      </c>
      <c r="F8" s="46" t="s">
        <v>15</v>
      </c>
      <c r="G8" s="13" t="s">
        <v>2</v>
      </c>
      <c r="H8" s="46" t="s">
        <v>6</v>
      </c>
      <c r="I8" s="46" t="s">
        <v>17</v>
      </c>
    </row>
    <row r="9" spans="1:12" ht="15" hidden="1" customHeight="1" x14ac:dyDescent="0.15">
      <c r="A9" s="47"/>
      <c r="B9" s="48"/>
      <c r="C9" s="46"/>
      <c r="D9" s="46"/>
      <c r="E9" s="46"/>
      <c r="F9" s="46"/>
      <c r="G9" s="46" t="s">
        <v>1</v>
      </c>
      <c r="H9" s="46"/>
      <c r="I9" s="46"/>
    </row>
    <row r="10" spans="1:12" ht="15" hidden="1" customHeight="1" x14ac:dyDescent="0.15">
      <c r="A10" s="47"/>
      <c r="B10" s="48"/>
      <c r="C10" s="46"/>
      <c r="D10" s="46"/>
      <c r="E10" s="46"/>
      <c r="F10" s="46"/>
      <c r="G10" s="46"/>
      <c r="H10" s="46"/>
      <c r="I10" s="46"/>
    </row>
    <row r="11" spans="1:12" ht="23.25" customHeight="1" x14ac:dyDescent="0.15">
      <c r="A11" s="47"/>
      <c r="B11" s="14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29" t="s">
        <v>14</v>
      </c>
    </row>
    <row r="12" spans="1:12" ht="22.5" x14ac:dyDescent="0.15">
      <c r="A12" s="12">
        <v>1</v>
      </c>
      <c r="B12" s="10" t="s">
        <v>22</v>
      </c>
      <c r="C12" s="15">
        <v>10</v>
      </c>
      <c r="D12" s="15">
        <v>24</v>
      </c>
      <c r="E12" s="15">
        <v>160</v>
      </c>
      <c r="F12" s="16">
        <f t="shared" ref="F12:F16" si="0">SUM(C12*D12*E12)</f>
        <v>38400</v>
      </c>
      <c r="G12" s="21">
        <v>16</v>
      </c>
      <c r="H12" s="25"/>
      <c r="I12" s="22">
        <f>ROUND(H12,2)*F12</f>
        <v>0</v>
      </c>
      <c r="J12" s="31"/>
    </row>
    <row r="13" spans="1:12" ht="22.5" x14ac:dyDescent="0.15">
      <c r="A13" s="12">
        <v>2</v>
      </c>
      <c r="B13" s="10" t="s">
        <v>20</v>
      </c>
      <c r="C13" s="15">
        <v>40</v>
      </c>
      <c r="D13" s="15">
        <v>24</v>
      </c>
      <c r="E13" s="15">
        <v>160</v>
      </c>
      <c r="F13" s="16">
        <f t="shared" si="0"/>
        <v>153600</v>
      </c>
      <c r="G13" s="21">
        <v>17.5</v>
      </c>
      <c r="H13" s="26"/>
      <c r="I13" s="22">
        <f t="shared" ref="I13:I16" si="1">ROUND(H13,2)*F13</f>
        <v>0</v>
      </c>
    </row>
    <row r="14" spans="1:12" ht="33.75" x14ac:dyDescent="0.15">
      <c r="A14" s="12">
        <v>3</v>
      </c>
      <c r="B14" s="10" t="s">
        <v>21</v>
      </c>
      <c r="C14" s="15">
        <v>20</v>
      </c>
      <c r="D14" s="15">
        <v>24</v>
      </c>
      <c r="E14" s="15">
        <v>160</v>
      </c>
      <c r="F14" s="16">
        <f t="shared" si="0"/>
        <v>76800</v>
      </c>
      <c r="G14" s="21">
        <v>18.5</v>
      </c>
      <c r="H14" s="26"/>
      <c r="I14" s="22">
        <f t="shared" si="1"/>
        <v>0</v>
      </c>
      <c r="K14" s="32"/>
      <c r="L14" s="32"/>
    </row>
    <row r="15" spans="1:12" ht="49.5" customHeight="1" x14ac:dyDescent="0.15">
      <c r="A15" s="12">
        <v>4</v>
      </c>
      <c r="B15" s="10" t="s">
        <v>23</v>
      </c>
      <c r="C15" s="15">
        <v>10</v>
      </c>
      <c r="D15" s="15">
        <v>24</v>
      </c>
      <c r="E15" s="15">
        <v>160</v>
      </c>
      <c r="F15" s="16">
        <f t="shared" si="0"/>
        <v>38400</v>
      </c>
      <c r="G15" s="21">
        <v>19.5</v>
      </c>
      <c r="H15" s="26"/>
      <c r="I15" s="22">
        <f t="shared" si="1"/>
        <v>0</v>
      </c>
    </row>
    <row r="16" spans="1:12" ht="47.25" customHeight="1" x14ac:dyDescent="0.15">
      <c r="A16" s="12">
        <v>5</v>
      </c>
      <c r="B16" s="10" t="s">
        <v>25</v>
      </c>
      <c r="C16" s="15">
        <v>10</v>
      </c>
      <c r="D16" s="15">
        <v>24</v>
      </c>
      <c r="E16" s="15">
        <v>160</v>
      </c>
      <c r="F16" s="16">
        <f t="shared" si="0"/>
        <v>38400</v>
      </c>
      <c r="G16" s="21">
        <v>21</v>
      </c>
      <c r="H16" s="26"/>
      <c r="I16" s="22">
        <f t="shared" si="1"/>
        <v>0</v>
      </c>
    </row>
    <row r="17" spans="1:102" ht="45" customHeight="1" x14ac:dyDescent="0.15">
      <c r="A17" s="51"/>
      <c r="B17" s="48" t="s">
        <v>0</v>
      </c>
      <c r="C17" s="46" t="s">
        <v>4</v>
      </c>
      <c r="D17" s="46" t="s">
        <v>3</v>
      </c>
      <c r="E17" s="46" t="s">
        <v>5</v>
      </c>
      <c r="F17" s="46" t="s">
        <v>15</v>
      </c>
      <c r="G17" s="13" t="s">
        <v>2</v>
      </c>
      <c r="H17" s="46" t="s">
        <v>6</v>
      </c>
      <c r="I17" s="46" t="s">
        <v>17</v>
      </c>
    </row>
    <row r="18" spans="1:102" ht="15" customHeight="1" x14ac:dyDescent="0.15">
      <c r="A18" s="51"/>
      <c r="B18" s="48"/>
      <c r="C18" s="46"/>
      <c r="D18" s="46"/>
      <c r="E18" s="46"/>
      <c r="F18" s="46"/>
      <c r="G18" s="46" t="s">
        <v>24</v>
      </c>
      <c r="H18" s="46"/>
      <c r="I18" s="46"/>
    </row>
    <row r="19" spans="1:102" ht="39" customHeight="1" x14ac:dyDescent="0.15">
      <c r="A19" s="51"/>
      <c r="B19" s="48"/>
      <c r="C19" s="46"/>
      <c r="D19" s="46"/>
      <c r="E19" s="46"/>
      <c r="F19" s="46"/>
      <c r="G19" s="46"/>
      <c r="H19" s="46"/>
      <c r="I19" s="46"/>
    </row>
    <row r="20" spans="1:102" s="9" customFormat="1" ht="20.25" customHeight="1" x14ac:dyDescent="0.15">
      <c r="A20" s="51"/>
      <c r="B20" s="14" t="s">
        <v>7</v>
      </c>
      <c r="C20" s="14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4" t="s">
        <v>13</v>
      </c>
      <c r="I20" s="24" t="s">
        <v>14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1:102" s="9" customFormat="1" ht="22.5" x14ac:dyDescent="0.15">
      <c r="A21" s="12">
        <v>6</v>
      </c>
      <c r="B21" s="11" t="s">
        <v>20</v>
      </c>
      <c r="C21" s="17">
        <v>40</v>
      </c>
      <c r="D21" s="15">
        <v>24</v>
      </c>
      <c r="E21" s="18">
        <v>8</v>
      </c>
      <c r="F21" s="17">
        <f>SUM(C21*D21*E21)</f>
        <v>7680</v>
      </c>
      <c r="G21" s="21">
        <f>G13*1.1</f>
        <v>19.25</v>
      </c>
      <c r="H21" s="26"/>
      <c r="I21" s="22">
        <f t="shared" ref="I21:I24" si="2">ROUND(H21,2)*F21</f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1:102" s="9" customFormat="1" ht="33.75" x14ac:dyDescent="0.15">
      <c r="A22" s="12">
        <v>7</v>
      </c>
      <c r="B22" s="11" t="s">
        <v>21</v>
      </c>
      <c r="C22" s="17">
        <v>20</v>
      </c>
      <c r="D22" s="15">
        <v>24</v>
      </c>
      <c r="E22" s="18">
        <v>8</v>
      </c>
      <c r="F22" s="17">
        <f t="shared" ref="F22:F24" si="3">SUM(C22*D22*E22)</f>
        <v>3840</v>
      </c>
      <c r="G22" s="21">
        <f>G14*1.1</f>
        <v>20.350000000000001</v>
      </c>
      <c r="H22" s="26"/>
      <c r="I22" s="22">
        <f t="shared" si="2"/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pans="1:102" s="9" customFormat="1" ht="33.75" x14ac:dyDescent="0.15">
      <c r="A23" s="12">
        <v>8</v>
      </c>
      <c r="B23" s="11" t="s">
        <v>23</v>
      </c>
      <c r="C23" s="17">
        <v>10</v>
      </c>
      <c r="D23" s="15">
        <v>24</v>
      </c>
      <c r="E23" s="18">
        <v>8</v>
      </c>
      <c r="F23" s="17">
        <f t="shared" si="3"/>
        <v>1920</v>
      </c>
      <c r="G23" s="21">
        <f>G15*1.1</f>
        <v>21.450000000000003</v>
      </c>
      <c r="H23" s="26"/>
      <c r="I23" s="22">
        <f t="shared" si="2"/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1:102" s="9" customFormat="1" ht="33.75" x14ac:dyDescent="0.15">
      <c r="A24" s="14">
        <v>9</v>
      </c>
      <c r="B24" s="11" t="s">
        <v>25</v>
      </c>
      <c r="C24" s="17">
        <v>10</v>
      </c>
      <c r="D24" s="15">
        <v>24</v>
      </c>
      <c r="E24" s="18">
        <v>8</v>
      </c>
      <c r="F24" s="17">
        <f t="shared" si="3"/>
        <v>1920</v>
      </c>
      <c r="G24" s="21">
        <f>G16*1.1</f>
        <v>23.1</v>
      </c>
      <c r="H24" s="26"/>
      <c r="I24" s="22">
        <f t="shared" si="2"/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1:102" s="9" customFormat="1" ht="22.5" x14ac:dyDescent="0.15">
      <c r="A25" s="14">
        <v>10</v>
      </c>
      <c r="B25" s="11" t="s">
        <v>18</v>
      </c>
      <c r="C25" s="19"/>
      <c r="D25" s="15">
        <v>24</v>
      </c>
      <c r="E25" s="19"/>
      <c r="F25" s="19"/>
      <c r="G25" s="19"/>
      <c r="H25" s="19"/>
      <c r="I25" s="23">
        <v>750000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ht="14.25" x14ac:dyDescent="0.2">
      <c r="H26" s="33" t="s">
        <v>19</v>
      </c>
      <c r="I26" s="34">
        <f>IF(SUM(I21:I24,I12:I16)=0,0,SUM(I12:I16,I21:I25))</f>
        <v>0</v>
      </c>
    </row>
    <row r="27" spans="1:102" x14ac:dyDescent="0.15">
      <c r="B27" s="7" t="s">
        <v>32</v>
      </c>
      <c r="C27" s="8"/>
      <c r="D27" s="8"/>
      <c r="E27" s="8"/>
      <c r="F27" s="8"/>
      <c r="G27" s="8"/>
      <c r="H27" s="8"/>
      <c r="I27" s="8"/>
    </row>
    <row r="28" spans="1:102" ht="33.75" x14ac:dyDescent="0.15">
      <c r="A28" s="47" t="s">
        <v>16</v>
      </c>
      <c r="B28" s="48" t="s">
        <v>0</v>
      </c>
      <c r="C28" s="46" t="s">
        <v>4</v>
      </c>
      <c r="D28" s="46" t="s">
        <v>3</v>
      </c>
      <c r="E28" s="46" t="s">
        <v>5</v>
      </c>
      <c r="F28" s="46" t="s">
        <v>15</v>
      </c>
      <c r="G28" s="13" t="s">
        <v>2</v>
      </c>
      <c r="H28" s="50" t="s">
        <v>6</v>
      </c>
      <c r="I28" s="46" t="s">
        <v>17</v>
      </c>
    </row>
    <row r="29" spans="1:102" x14ac:dyDescent="0.15">
      <c r="A29" s="47"/>
      <c r="B29" s="48"/>
      <c r="C29" s="46"/>
      <c r="D29" s="46"/>
      <c r="E29" s="46"/>
      <c r="F29" s="46"/>
      <c r="G29" s="46" t="s">
        <v>1</v>
      </c>
      <c r="H29" s="50"/>
      <c r="I29" s="46"/>
    </row>
    <row r="30" spans="1:102" x14ac:dyDescent="0.15">
      <c r="A30" s="47"/>
      <c r="B30" s="48"/>
      <c r="C30" s="46"/>
      <c r="D30" s="46"/>
      <c r="E30" s="46"/>
      <c r="F30" s="46"/>
      <c r="G30" s="46"/>
      <c r="H30" s="50"/>
      <c r="I30" s="46"/>
    </row>
    <row r="31" spans="1:102" x14ac:dyDescent="0.15">
      <c r="A31" s="47"/>
      <c r="B31" s="14" t="s">
        <v>7</v>
      </c>
      <c r="C31" s="14" t="s">
        <v>8</v>
      </c>
      <c r="D31" s="14" t="s">
        <v>9</v>
      </c>
      <c r="E31" s="14" t="s">
        <v>10</v>
      </c>
      <c r="F31" s="14" t="s">
        <v>11</v>
      </c>
      <c r="G31" s="14" t="s">
        <v>12</v>
      </c>
      <c r="H31" s="37" t="s">
        <v>13</v>
      </c>
      <c r="I31" s="35" t="s">
        <v>14</v>
      </c>
    </row>
    <row r="32" spans="1:102" ht="22.5" x14ac:dyDescent="0.15">
      <c r="A32" s="36">
        <v>11</v>
      </c>
      <c r="B32" s="20" t="s">
        <v>26</v>
      </c>
      <c r="C32" s="15">
        <v>15</v>
      </c>
      <c r="D32" s="15">
        <v>24</v>
      </c>
      <c r="E32" s="15">
        <v>168</v>
      </c>
      <c r="F32" s="16">
        <f t="shared" ref="F32:F34" si="4">SUM(C32*D32*E32)</f>
        <v>60480</v>
      </c>
      <c r="G32" s="21">
        <v>16</v>
      </c>
      <c r="H32" s="38"/>
      <c r="I32" s="22">
        <f t="shared" ref="I32:I34" si="5">ROUND(H32,2)*F32</f>
        <v>0</v>
      </c>
      <c r="J32" s="32"/>
    </row>
    <row r="33" spans="1:9" ht="33.75" x14ac:dyDescent="0.15">
      <c r="A33" s="36">
        <v>12</v>
      </c>
      <c r="B33" s="20" t="s">
        <v>27</v>
      </c>
      <c r="C33" s="15">
        <v>10</v>
      </c>
      <c r="D33" s="15">
        <v>24</v>
      </c>
      <c r="E33" s="15">
        <v>168</v>
      </c>
      <c r="F33" s="16">
        <f t="shared" si="4"/>
        <v>40320</v>
      </c>
      <c r="G33" s="21">
        <v>17.5</v>
      </c>
      <c r="H33" s="38"/>
      <c r="I33" s="22">
        <f t="shared" si="5"/>
        <v>0</v>
      </c>
    </row>
    <row r="34" spans="1:9" x14ac:dyDescent="0.15">
      <c r="A34" s="36">
        <v>13</v>
      </c>
      <c r="B34" s="20" t="s">
        <v>28</v>
      </c>
      <c r="C34" s="15">
        <v>6</v>
      </c>
      <c r="D34" s="15">
        <v>24</v>
      </c>
      <c r="E34" s="15">
        <v>160</v>
      </c>
      <c r="F34" s="16">
        <f t="shared" si="4"/>
        <v>23040</v>
      </c>
      <c r="G34" s="21">
        <v>19.45</v>
      </c>
      <c r="H34" s="38"/>
      <c r="I34" s="22">
        <f t="shared" si="5"/>
        <v>0</v>
      </c>
    </row>
    <row r="35" spans="1:9" ht="22.5" x14ac:dyDescent="0.15">
      <c r="A35" s="14">
        <v>14</v>
      </c>
      <c r="B35" s="20" t="s">
        <v>18</v>
      </c>
      <c r="C35" s="19"/>
      <c r="D35" s="15">
        <v>24</v>
      </c>
      <c r="E35" s="19"/>
      <c r="F35" s="19"/>
      <c r="G35" s="19"/>
      <c r="H35" s="39"/>
      <c r="I35" s="23">
        <v>100000</v>
      </c>
    </row>
    <row r="36" spans="1:9" ht="14.25" x14ac:dyDescent="0.2">
      <c r="H36" s="40" t="s">
        <v>19</v>
      </c>
      <c r="I36" s="34">
        <f>IF(SUM(I32:I34)=0,0,SUM(I32:I35))</f>
        <v>0</v>
      </c>
    </row>
    <row r="37" spans="1:9" x14ac:dyDescent="0.15">
      <c r="B37" s="7" t="s">
        <v>33</v>
      </c>
      <c r="C37" s="8"/>
      <c r="D37" s="8"/>
      <c r="E37" s="8"/>
      <c r="F37" s="8"/>
      <c r="G37" s="8"/>
      <c r="H37" s="8"/>
      <c r="I37" s="43"/>
    </row>
    <row r="38" spans="1:9" ht="33.75" x14ac:dyDescent="0.15">
      <c r="A38" s="47" t="s">
        <v>16</v>
      </c>
      <c r="B38" s="48" t="s">
        <v>0</v>
      </c>
      <c r="C38" s="46" t="s">
        <v>4</v>
      </c>
      <c r="D38" s="46" t="s">
        <v>3</v>
      </c>
      <c r="E38" s="46" t="s">
        <v>5</v>
      </c>
      <c r="F38" s="46" t="s">
        <v>15</v>
      </c>
      <c r="G38" s="13" t="s">
        <v>2</v>
      </c>
      <c r="H38" s="50" t="s">
        <v>6</v>
      </c>
      <c r="I38" s="46" t="s">
        <v>17</v>
      </c>
    </row>
    <row r="39" spans="1:9" x14ac:dyDescent="0.15">
      <c r="A39" s="47"/>
      <c r="B39" s="48"/>
      <c r="C39" s="46"/>
      <c r="D39" s="46"/>
      <c r="E39" s="46"/>
      <c r="F39" s="46"/>
      <c r="G39" s="46" t="s">
        <v>1</v>
      </c>
      <c r="H39" s="50"/>
      <c r="I39" s="46"/>
    </row>
    <row r="40" spans="1:9" x14ac:dyDescent="0.15">
      <c r="A40" s="47"/>
      <c r="B40" s="48"/>
      <c r="C40" s="46"/>
      <c r="D40" s="46"/>
      <c r="E40" s="46"/>
      <c r="F40" s="46"/>
      <c r="G40" s="46"/>
      <c r="H40" s="50"/>
      <c r="I40" s="46"/>
    </row>
    <row r="41" spans="1:9" ht="18" customHeight="1" x14ac:dyDescent="0.15">
      <c r="A41" s="47"/>
      <c r="B41" s="14" t="s">
        <v>7</v>
      </c>
      <c r="C41" s="14" t="s">
        <v>8</v>
      </c>
      <c r="D41" s="14" t="s">
        <v>9</v>
      </c>
      <c r="E41" s="14" t="s">
        <v>10</v>
      </c>
      <c r="F41" s="14" t="s">
        <v>11</v>
      </c>
      <c r="G41" s="14" t="s">
        <v>12</v>
      </c>
      <c r="H41" s="37" t="s">
        <v>13</v>
      </c>
      <c r="I41" s="35" t="s">
        <v>14</v>
      </c>
    </row>
    <row r="42" spans="1:9" ht="27" customHeight="1" x14ac:dyDescent="0.15">
      <c r="A42" s="12">
        <v>15</v>
      </c>
      <c r="B42" s="18" t="s">
        <v>29</v>
      </c>
      <c r="C42" s="15">
        <v>38</v>
      </c>
      <c r="D42" s="15">
        <v>24</v>
      </c>
      <c r="E42" s="15">
        <v>168</v>
      </c>
      <c r="F42" s="16">
        <f>SUM(C42*D42*E42)</f>
        <v>153216</v>
      </c>
      <c r="G42" s="21">
        <v>16</v>
      </c>
      <c r="H42" s="41"/>
      <c r="I42" s="44">
        <f t="shared" ref="I42" si="6">ROUND(H42,2)*F42</f>
        <v>0</v>
      </c>
    </row>
    <row r="43" spans="1:9" ht="14.25" x14ac:dyDescent="0.2">
      <c r="G43" s="21"/>
      <c r="H43" s="42" t="s">
        <v>19</v>
      </c>
      <c r="I43" s="34">
        <f>SUM(I42)</f>
        <v>0</v>
      </c>
    </row>
    <row r="45" spans="1:9" ht="38.25" customHeight="1" x14ac:dyDescent="0.15">
      <c r="G45" s="54" t="s">
        <v>35</v>
      </c>
      <c r="H45" s="54"/>
      <c r="I45" s="45">
        <f>SUM(I26+I36+I43)</f>
        <v>0</v>
      </c>
    </row>
    <row r="47" spans="1:9" ht="71.25" customHeight="1" x14ac:dyDescent="0.15">
      <c r="B47" s="27" t="s">
        <v>36</v>
      </c>
      <c r="C47" s="52"/>
      <c r="D47" s="52"/>
      <c r="E47" s="52"/>
    </row>
    <row r="48" spans="1:9" x14ac:dyDescent="0.15">
      <c r="B48" s="28" t="s">
        <v>37</v>
      </c>
      <c r="C48" s="53" t="s">
        <v>38</v>
      </c>
      <c r="D48" s="53"/>
      <c r="E48" s="53"/>
    </row>
  </sheetData>
  <sheetProtection algorithmName="SHA-512" hashValue="LJoi5Yu4Je2EqqkFGJUxBGK9OZkJiaZgWvnHVNnFY0g+0VwiRL+UjuikmwmzXaTGG/W/7/Dpvwj/h86/1aeEYQ==" saltValue="fWOrnRSIFjo0ofV8IsCvtw==" spinCount="100000" sheet="1" objects="1" scenarios="1"/>
  <protectedRanges>
    <protectedRange sqref="H12:H16 H21:H24 H32:H34 H42" name="Rozstęp1"/>
  </protectedRanges>
  <mergeCells count="40">
    <mergeCell ref="C47:E47"/>
    <mergeCell ref="C48:E48"/>
    <mergeCell ref="F38:F40"/>
    <mergeCell ref="H38:H40"/>
    <mergeCell ref="I38:I40"/>
    <mergeCell ref="G39:G40"/>
    <mergeCell ref="G45:H45"/>
    <mergeCell ref="A38:A41"/>
    <mergeCell ref="B38:B40"/>
    <mergeCell ref="C38:C40"/>
    <mergeCell ref="D38:D40"/>
    <mergeCell ref="E38:E40"/>
    <mergeCell ref="B2:I2"/>
    <mergeCell ref="H8:H10"/>
    <mergeCell ref="F8:F10"/>
    <mergeCell ref="A28:A31"/>
    <mergeCell ref="B28:B30"/>
    <mergeCell ref="C28:C30"/>
    <mergeCell ref="D28:D30"/>
    <mergeCell ref="E28:E30"/>
    <mergeCell ref="E8:E10"/>
    <mergeCell ref="F28:F30"/>
    <mergeCell ref="H28:H30"/>
    <mergeCell ref="I28:I30"/>
    <mergeCell ref="G29:G30"/>
    <mergeCell ref="A17:A20"/>
    <mergeCell ref="B17:B19"/>
    <mergeCell ref="I8:I10"/>
    <mergeCell ref="H17:H19"/>
    <mergeCell ref="I17:I19"/>
    <mergeCell ref="G18:G19"/>
    <mergeCell ref="A8:A11"/>
    <mergeCell ref="B8:B10"/>
    <mergeCell ref="C8:C10"/>
    <mergeCell ref="D8:D10"/>
    <mergeCell ref="G9:G10"/>
    <mergeCell ref="C17:C19"/>
    <mergeCell ref="D17:D19"/>
    <mergeCell ref="E17:E19"/>
    <mergeCell ref="F17:F19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Centrum Sp. z o.o.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Wójkiewicz Beata</cp:lastModifiedBy>
  <cp:lastPrinted>2019-10-18T07:13:48Z</cp:lastPrinted>
  <dcterms:created xsi:type="dcterms:W3CDTF">2019-07-10T11:47:49Z</dcterms:created>
  <dcterms:modified xsi:type="dcterms:W3CDTF">2019-10-18T09:19:20Z</dcterms:modified>
</cp:coreProperties>
</file>